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 windowWidth="11340" windowHeight="9855" firstSheet="3" activeTab="3"/>
  </bookViews>
  <sheets>
    <sheet name="KTCHUKY" sheetId="2" state="hidden" r:id="rId1"/>
    <sheet name="NGUON" sheetId="4" state="hidden" r:id="rId2"/>
    <sheet name="DCCN_TCT" sheetId="3" state="hidden" r:id="rId3"/>
    <sheet name="DCCN" sheetId="1" r:id="rId4"/>
  </sheets>
  <calcPr calcId="144525"/>
</workbook>
</file>

<file path=xl/calcChain.xml><?xml version="1.0" encoding="utf-8"?>
<calcChain xmlns="http://schemas.openxmlformats.org/spreadsheetml/2006/main">
  <c r="B33" i="1" l="1"/>
  <c r="B15" i="1"/>
  <c r="G3" i="1" l="1"/>
  <c r="B26" i="4" l="1"/>
  <c r="B21" i="4"/>
  <c r="A1" i="3"/>
  <c r="P15" i="3"/>
  <c r="P23" i="3"/>
  <c r="P24" i="3"/>
  <c r="P22" i="3"/>
  <c r="P25" i="3"/>
  <c r="P26" i="3"/>
  <c r="P18" i="3"/>
  <c r="P19" i="3"/>
  <c r="P17" i="3"/>
  <c r="P20" i="3"/>
  <c r="P21" i="3"/>
  <c r="A9" i="3"/>
  <c r="K33" i="3"/>
  <c r="A32" i="3"/>
  <c r="J43" i="3"/>
  <c r="G36" i="3"/>
  <c r="U36" i="3"/>
  <c r="M12" i="3"/>
  <c r="M11" i="3"/>
  <c r="E11" i="3"/>
  <c r="P28" i="3"/>
  <c r="P31" i="3"/>
  <c r="P29" i="3"/>
  <c r="P16" i="3"/>
  <c r="E27" i="3"/>
  <c r="E14" i="3"/>
  <c r="A8" i="3"/>
  <c r="A7" i="3"/>
  <c r="A6" i="3"/>
  <c r="A5" i="3"/>
  <c r="C37" i="1"/>
  <c r="A9" i="1"/>
  <c r="C7" i="1"/>
  <c r="C13" i="1"/>
  <c r="C11" i="1"/>
  <c r="C35" i="1"/>
</calcChain>
</file>

<file path=xl/sharedStrings.xml><?xml version="1.0" encoding="utf-8"?>
<sst xmlns="http://schemas.openxmlformats.org/spreadsheetml/2006/main" count="139" uniqueCount="102">
  <si>
    <t>Bằng số :</t>
  </si>
  <si>
    <t>Kính gởi :</t>
  </si>
  <si>
    <t>Bằng chữ :</t>
  </si>
  <si>
    <t xml:space="preserve">Ngày ….. Tháng …… năm    </t>
  </si>
  <si>
    <t>(Ký tên và đóng dấu)</t>
  </si>
  <si>
    <t>TL.TỔNG GIÁM ĐỐC</t>
  </si>
  <si>
    <t>XÁC NHẬN CỦA KHÁCH HÀNG</t>
  </si>
  <si>
    <t>BIÊN BẢN ĐỐI CHIẾU XÁC NHẬN CÔNG NỢ</t>
  </si>
  <si>
    <t>CÔNG TY CỔ PHẦN THÉP PHÚ MỸ VIỆT</t>
  </si>
  <si>
    <t>2/4A Trần Não,P.Bình An,Q.2,TP.HCM</t>
  </si>
  <si>
    <t>03124567123</t>
  </si>
  <si>
    <t>Người lập</t>
  </si>
  <si>
    <t>Kế toán trưởng</t>
  </si>
  <si>
    <t>Dư nợ ĐK</t>
  </si>
  <si>
    <t>Dư có ĐK</t>
  </si>
  <si>
    <t>Phát sinh Nợ</t>
  </si>
  <si>
    <t>Phát sinh Có</t>
  </si>
  <si>
    <t>Đến ngày</t>
  </si>
  <si>
    <t>Số dư cuối kỳ</t>
  </si>
  <si>
    <t>Tên KH</t>
  </si>
  <si>
    <t>KHÁCH HÀNG</t>
  </si>
  <si>
    <t xml:space="preserve">ĐỊA CHỈ </t>
  </si>
  <si>
    <t>MÃ SỐ THUẾ</t>
  </si>
  <si>
    <t>Địa chỉ khách hàng</t>
  </si>
  <si>
    <t>Mã số thuế khách hàng</t>
  </si>
  <si>
    <t>Ngày In</t>
  </si>
  <si>
    <t>Mã tài khoản</t>
  </si>
  <si>
    <t>Số dư cuối kỳ bằng số</t>
  </si>
  <si>
    <t>131</t>
  </si>
  <si>
    <t>Tên công ty</t>
  </si>
  <si>
    <t>Địa chỉ</t>
  </si>
  <si>
    <t xml:space="preserve">Mã số thuế </t>
  </si>
  <si>
    <t>Tên người lập</t>
  </si>
  <si>
    <t>Tên kế toán trưởng</t>
  </si>
  <si>
    <t>Một trăm ngàn</t>
  </si>
  <si>
    <t>Trân trọng kính chào</t>
  </si>
  <si>
    <t>CHI NHÁNH MIỀN TÂY</t>
  </si>
  <si>
    <t>CỘNG HÒA XÃ HỘI CHỦ NGHĨA VIỆT NAM</t>
  </si>
  <si>
    <t>Độc Lập - Tư Do - Hạnh Phúc</t>
  </si>
  <si>
    <t>BIÊN BẢN ĐỐI CHIẾU CÔNG NỢ</t>
  </si>
  <si>
    <t xml:space="preserve">Chúng tôi gồm : </t>
  </si>
  <si>
    <t>----------oOo----------</t>
  </si>
  <si>
    <t xml:space="preserve">+  ÔNG : </t>
  </si>
  <si>
    <t>+</t>
  </si>
  <si>
    <t>Tiến hành đối chiếu phát sinh công nợ mua bán hàng hóa và xác nhận như sau :</t>
  </si>
  <si>
    <t xml:space="preserve">I. DƯ ĐẦU KỲ : </t>
  </si>
  <si>
    <t>1.Dự nợ</t>
  </si>
  <si>
    <t>2.Dư có</t>
  </si>
  <si>
    <t>II.PHÁT SINH NỢ TRONG KỲ :</t>
  </si>
  <si>
    <t xml:space="preserve">Trong đó </t>
  </si>
  <si>
    <t xml:space="preserve">-Tiền hàng </t>
  </si>
  <si>
    <t>-Tiền VAT</t>
  </si>
  <si>
    <t>-Tiền mặt</t>
  </si>
  <si>
    <t>-Chuyển khoản</t>
  </si>
  <si>
    <t>III.PHÁT SINH CÓ TRONG KỲ</t>
  </si>
  <si>
    <t>Quý đơn vị còn nợ chi nhánh số tiền là :</t>
  </si>
  <si>
    <t xml:space="preserve">Đại diện </t>
  </si>
  <si>
    <t>Giám đốc</t>
  </si>
  <si>
    <t>Đại diện</t>
  </si>
  <si>
    <t>Mã khách hàng</t>
  </si>
  <si>
    <t>Tên khách hàng</t>
  </si>
  <si>
    <t>Từ ngày</t>
  </si>
  <si>
    <t>Đại diện Bên Bán</t>
  </si>
  <si>
    <t>Đại diện Bên Mua</t>
  </si>
  <si>
    <t xml:space="preserve">Tên công ty </t>
  </si>
  <si>
    <t>Tên chi nhánh</t>
  </si>
  <si>
    <t>Mã số thuế</t>
  </si>
  <si>
    <t>Điện thoại</t>
  </si>
  <si>
    <t>Số tài khoản ngân hàng</t>
  </si>
  <si>
    <t>Tên ngân hàng</t>
  </si>
  <si>
    <t>Dư nợ đầu kỳ</t>
  </si>
  <si>
    <t>Dư có đầu kỳ</t>
  </si>
  <si>
    <t>Phát sinh nợ trong kỳ</t>
  </si>
  <si>
    <t>Phát sinh có trong kỳ</t>
  </si>
  <si>
    <t>Số tiền bằng chữ (CK Nợ)</t>
  </si>
  <si>
    <t>Số tiền bằng chữ (CK Có)</t>
  </si>
  <si>
    <t>VND</t>
  </si>
  <si>
    <t>Số 2 Lê Hồng Phong TP.Cần Thơ</t>
  </si>
  <si>
    <t>Ngân hàng ACB</t>
  </si>
  <si>
    <t>Mã tài khoản Công nợ</t>
  </si>
  <si>
    <t>000001</t>
  </si>
  <si>
    <t>CÔNG TY THÉP PHÚ MỸ VIỆT</t>
  </si>
  <si>
    <t>LÊ THIẾT HÙNG</t>
  </si>
  <si>
    <t>KHÔNG KHÔNG BIẾT</t>
  </si>
  <si>
    <t>Tên tài khoản công nợ</t>
  </si>
  <si>
    <t>Phải thu khách hàng</t>
  </si>
  <si>
    <t xml:space="preserve">- Tiền hàng </t>
  </si>
  <si>
    <t xml:space="preserve">- Tiền VAT </t>
  </si>
  <si>
    <t xml:space="preserve">- Tiền mặt </t>
  </si>
  <si>
    <t xml:space="preserve">- Chuyển khoản </t>
  </si>
  <si>
    <t>Tên giám đốc</t>
  </si>
  <si>
    <t>Số tiền bằng chữ cuối kỳ</t>
  </si>
  <si>
    <t>Chín trăm chín mươi chín tỷ chín trăm triệu đồng chẵn.</t>
  </si>
  <si>
    <t>Số dư CÓ cuối kỳ</t>
  </si>
  <si>
    <t>Số tiền ký quỹ (Bằng số) - 338811</t>
  </si>
  <si>
    <t>Số tiền ký quỹ (Bằng chữ) - 338811</t>
  </si>
  <si>
    <t>Số tiền ký quỹ (Bằng số) - 3386</t>
  </si>
  <si>
    <t>Số tiền ký quỹ (Bằng chữ) - 3386</t>
  </si>
  <si>
    <t>Số dư NỢ cuối kỳ</t>
  </si>
  <si>
    <t>TỔNG CÔNG TY THÉP VIỆT NAM</t>
  </si>
  <si>
    <t>Chúng tôi còn nợ quý đơn vị tiền ký quỹ là :</t>
  </si>
  <si>
    <t xml:space="preserve">IV. DƯ CUỐI KỲ :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</si>
</sst>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ont>
    <font>
      <sz val="10"/>
      <name val="Times New Roman"/>
      <family val="1"/>
    </font>
    <font>
      <i/>
      <sz val="10"/>
      <name val="Times New Roman"/>
      <family val="1"/>
    </font>
    <font>
      <b/>
      <sz val="16"/>
      <name val="Times New Roman"/>
      <family val="1"/>
    </font>
    <font>
      <b/>
      <u/>
      <sz val="10"/>
      <name val="Times New Roman"/>
      <family val="1"/>
    </font>
    <font>
      <sz val="10"/>
      <color indexed="10"/>
      <name val="Times New Roman"/>
      <family val="1"/>
    </font>
    <font>
      <b/>
      <sz val="14"/>
      <name val="Times New Roman"/>
      <family val="1"/>
    </font>
    <font>
      <sz val="11"/>
      <name val="Times New Roman"/>
      <family val="1"/>
    </font>
    <font>
      <b/>
      <sz val="11"/>
      <name val="Times New Roman"/>
      <family val="1"/>
    </font>
    <font>
      <i/>
      <sz val="12"/>
      <name val="Times New Roman"/>
      <family val="1"/>
    </font>
    <font>
      <sz val="12"/>
      <name val="Times New Roman"/>
      <family val="1"/>
    </font>
    <font>
      <sz val="10"/>
      <name val="Tahoma"/>
      <family val="2"/>
    </font>
    <font>
      <sz val="14"/>
      <name val="Tahoma"/>
      <family val="2"/>
    </font>
    <font>
      <b/>
      <sz val="14"/>
      <name val="Tahoma"/>
      <family val="2"/>
    </font>
    <font>
      <sz val="11"/>
      <name val="Tahoma"/>
      <family val="2"/>
    </font>
    <font>
      <b/>
      <sz val="10"/>
      <name val="Tahoma"/>
      <family val="2"/>
    </font>
    <font>
      <i/>
      <u/>
      <sz val="10"/>
      <name val="Tahoma"/>
      <family val="2"/>
    </font>
  </fonts>
  <fills count="2">
    <fill>
      <patternFill patternType="none"/>
    </fill>
    <fill>
      <patternFill patternType="gray125"/>
    </fill>
  </fills>
  <borders count="4">
    <border>
      <left/>
      <right/>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5" fillId="0" borderId="0" xfId="0" applyFont="1"/>
    <xf numFmtId="0" fontId="6" fillId="0" borderId="0" xfId="0" applyFont="1"/>
    <xf numFmtId="0" fontId="2" fillId="0" borderId="0" xfId="0" applyFont="1" applyBorder="1"/>
    <xf numFmtId="0" fontId="2" fillId="0" borderId="1" xfId="0" applyFont="1" applyBorder="1"/>
    <xf numFmtId="49" fontId="0" fillId="0" borderId="0" xfId="0" applyNumberFormat="1"/>
    <xf numFmtId="3" fontId="0" fillId="0" borderId="0" xfId="0" applyNumberFormat="1"/>
    <xf numFmtId="14" fontId="0" fillId="0" borderId="0" xfId="0" applyNumberFormat="1"/>
    <xf numFmtId="0" fontId="10" fillId="0" borderId="0" xfId="0" applyFont="1"/>
    <xf numFmtId="49" fontId="2" fillId="0" borderId="0" xfId="0" applyNumberFormat="1" applyFont="1"/>
    <xf numFmtId="0" fontId="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xf numFmtId="0" fontId="12" fillId="0" borderId="0" xfId="0" applyFont="1" applyAlignment="1">
      <alignment horizontal="center"/>
    </xf>
    <xf numFmtId="0" fontId="12" fillId="0" borderId="0" xfId="0" quotePrefix="1" applyFont="1"/>
    <xf numFmtId="0" fontId="13" fillId="0" borderId="0" xfId="0" applyFont="1"/>
    <xf numFmtId="0" fontId="14"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quotePrefix="1" applyFont="1" applyAlignment="1">
      <alignment vertical="center"/>
    </xf>
    <xf numFmtId="0" fontId="12" fillId="0" borderId="0" xfId="0" applyFont="1" applyAlignment="1">
      <alignment vertical="center"/>
    </xf>
    <xf numFmtId="0" fontId="16" fillId="0" borderId="0" xfId="0" quotePrefix="1" applyFont="1" applyAlignment="1">
      <alignment vertical="center"/>
    </xf>
    <xf numFmtId="0" fontId="16" fillId="0" borderId="0" xfId="0" applyFont="1" applyAlignment="1">
      <alignment vertical="center"/>
    </xf>
    <xf numFmtId="0" fontId="17" fillId="0" borderId="0" xfId="0" applyFont="1" applyAlignment="1">
      <alignment vertical="center"/>
    </xf>
    <xf numFmtId="49" fontId="12" fillId="0" borderId="0" xfId="0" applyNumberFormat="1" applyFont="1"/>
    <xf numFmtId="0" fontId="0" fillId="0" borderId="2" xfId="0" applyBorder="1" applyAlignment="1">
      <alignment vertical="center"/>
    </xf>
    <xf numFmtId="49" fontId="0" fillId="0" borderId="2" xfId="0" applyNumberFormat="1" applyBorder="1" applyAlignment="1">
      <alignment vertical="center"/>
    </xf>
    <xf numFmtId="14" fontId="0" fillId="0" borderId="2" xfId="0" applyNumberFormat="1" applyBorder="1" applyAlignment="1">
      <alignment vertical="center"/>
    </xf>
    <xf numFmtId="3" fontId="0" fillId="0" borderId="2" xfId="0" applyNumberFormat="1" applyBorder="1" applyAlignment="1">
      <alignment vertical="center"/>
    </xf>
    <xf numFmtId="0" fontId="0" fillId="0" borderId="3" xfId="0" applyBorder="1" applyAlignment="1">
      <alignment vertical="center"/>
    </xf>
    <xf numFmtId="0" fontId="0" fillId="0" borderId="2" xfId="0" quotePrefix="1" applyBorder="1" applyAlignment="1">
      <alignment horizontal="right" vertical="center"/>
    </xf>
    <xf numFmtId="49" fontId="16" fillId="0" borderId="0" xfId="0" applyNumberFormat="1" applyFont="1" applyAlignment="1">
      <alignment horizontal="center"/>
    </xf>
    <xf numFmtId="49" fontId="12" fillId="0" borderId="0" xfId="0" applyNumberFormat="1" applyFont="1" applyAlignment="1">
      <alignment horizontal="center"/>
    </xf>
    <xf numFmtId="49" fontId="12" fillId="0" borderId="2" xfId="0" applyNumberFormat="1" applyFont="1" applyBorder="1" applyAlignment="1">
      <alignment vertical="center"/>
    </xf>
    <xf numFmtId="2" fontId="12" fillId="0" borderId="0" xfId="0" applyNumberFormat="1" applyFont="1"/>
    <xf numFmtId="3" fontId="16" fillId="0" borderId="0" xfId="0" applyNumberFormat="1" applyFont="1" applyAlignment="1">
      <alignment horizontal="right" vertical="center"/>
    </xf>
    <xf numFmtId="3" fontId="16" fillId="0" borderId="0" xfId="0" applyNumberFormat="1" applyFont="1" applyAlignment="1">
      <alignment horizontal="center"/>
    </xf>
    <xf numFmtId="14" fontId="15" fillId="0" borderId="0" xfId="0" applyNumberFormat="1"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vertical="top" wrapText="1"/>
    </xf>
    <xf numFmtId="3" fontId="7" fillId="0" borderId="0" xfId="0" applyNumberFormat="1" applyFont="1" applyAlignment="1">
      <alignment horizontal="center"/>
    </xf>
    <xf numFmtId="3" fontId="9" fillId="0" borderId="0" xfId="0" applyNumberFormat="1" applyFont="1" applyAlignment="1">
      <alignment horizontal="left" vertical="center" wrapText="1"/>
    </xf>
    <xf numFmtId="3" fontId="8" fillId="0" borderId="0" xfId="0" applyNumberFormat="1" applyFont="1" applyAlignment="1">
      <alignment horizontal="left" vertical="center" wrapText="1"/>
    </xf>
    <xf numFmtId="0" fontId="4" fillId="0" borderId="0" xfId="0" applyFont="1" applyAlignment="1">
      <alignment horizontal="center"/>
    </xf>
    <xf numFmtId="0" fontId="8" fillId="0" borderId="0" xfId="0" applyFont="1" applyAlignment="1">
      <alignment horizontal="left" vertical="top"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0" sqref="A10"/>
    </sheetView>
  </sheetViews>
  <sheetFormatPr defaultRowHeight="12.75" x14ac:dyDescent="0.2"/>
  <cols>
    <col min="1" max="1" width="41.5703125" customWidth="1"/>
    <col min="2" max="2" width="23.140625" customWidth="1"/>
  </cols>
  <sheetData>
    <row r="1" spans="1:2" ht="18.75" customHeight="1" x14ac:dyDescent="0.2">
      <c r="A1" s="6" t="s">
        <v>8</v>
      </c>
      <c r="B1" t="s">
        <v>29</v>
      </c>
    </row>
    <row r="2" spans="1:2" ht="17.25" customHeight="1" x14ac:dyDescent="0.2">
      <c r="A2" s="6" t="s">
        <v>9</v>
      </c>
      <c r="B2" t="s">
        <v>30</v>
      </c>
    </row>
    <row r="3" spans="1:2" ht="15.75" customHeight="1" x14ac:dyDescent="0.2">
      <c r="A3" s="6" t="s">
        <v>10</v>
      </c>
      <c r="B3" t="s">
        <v>31</v>
      </c>
    </row>
    <row r="4" spans="1:2" ht="15.75" customHeight="1" x14ac:dyDescent="0.2">
      <c r="A4" s="6" t="s">
        <v>11</v>
      </c>
      <c r="B4" t="s">
        <v>32</v>
      </c>
    </row>
    <row r="5" spans="1:2" ht="18" customHeight="1" x14ac:dyDescent="0.2">
      <c r="A5" s="6" t="s">
        <v>12</v>
      </c>
      <c r="B5" t="s">
        <v>33</v>
      </c>
    </row>
    <row r="6" spans="1:2" x14ac:dyDescent="0.2">
      <c r="A6" s="7">
        <v>1000000</v>
      </c>
      <c r="B6" t="s">
        <v>13</v>
      </c>
    </row>
    <row r="7" spans="1:2" x14ac:dyDescent="0.2">
      <c r="A7" s="7">
        <v>200000</v>
      </c>
      <c r="B7" t="s">
        <v>14</v>
      </c>
    </row>
    <row r="8" spans="1:2" x14ac:dyDescent="0.2">
      <c r="A8" s="7">
        <v>300000</v>
      </c>
      <c r="B8" t="s">
        <v>15</v>
      </c>
    </row>
    <row r="9" spans="1:2" x14ac:dyDescent="0.2">
      <c r="A9" s="7">
        <v>40000</v>
      </c>
      <c r="B9" t="s">
        <v>16</v>
      </c>
    </row>
    <row r="10" spans="1:2" x14ac:dyDescent="0.2">
      <c r="A10" s="8">
        <v>39813</v>
      </c>
      <c r="B10" t="s">
        <v>17</v>
      </c>
    </row>
    <row r="11" spans="1:2" x14ac:dyDescent="0.2">
      <c r="A11" s="7" t="s">
        <v>34</v>
      </c>
      <c r="B11" t="s">
        <v>18</v>
      </c>
    </row>
    <row r="12" spans="1:2" x14ac:dyDescent="0.2">
      <c r="A12" t="s">
        <v>20</v>
      </c>
      <c r="B12" t="s">
        <v>19</v>
      </c>
    </row>
    <row r="13" spans="1:2" x14ac:dyDescent="0.2">
      <c r="A13" t="s">
        <v>21</v>
      </c>
      <c r="B13" t="s">
        <v>23</v>
      </c>
    </row>
    <row r="14" spans="1:2" x14ac:dyDescent="0.2">
      <c r="A14" t="s">
        <v>22</v>
      </c>
      <c r="B14" t="s">
        <v>24</v>
      </c>
    </row>
    <row r="15" spans="1:2" x14ac:dyDescent="0.2">
      <c r="A15" s="8">
        <v>39448</v>
      </c>
      <c r="B15" t="s">
        <v>25</v>
      </c>
    </row>
    <row r="16" spans="1:2" x14ac:dyDescent="0.2">
      <c r="A16" s="6" t="s">
        <v>28</v>
      </c>
      <c r="B16" t="s">
        <v>26</v>
      </c>
    </row>
    <row r="17" spans="1:2" x14ac:dyDescent="0.2">
      <c r="A17" s="7">
        <v>12310000</v>
      </c>
      <c r="B17" t="s">
        <v>27</v>
      </c>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opLeftCell="A13" workbookViewId="0">
      <selection activeCell="B21" sqref="B21"/>
    </sheetView>
  </sheetViews>
  <sheetFormatPr defaultRowHeight="20.100000000000001" customHeight="1" x14ac:dyDescent="0.2"/>
  <cols>
    <col min="1" max="1" width="31.28515625" bestFit="1" customWidth="1"/>
    <col min="2" max="2" width="48.140625" bestFit="1" customWidth="1"/>
  </cols>
  <sheetData>
    <row r="1" spans="1:2" ht="20.100000000000001" customHeight="1" x14ac:dyDescent="0.2">
      <c r="A1" s="26" t="s">
        <v>64</v>
      </c>
      <c r="B1" s="34" t="s">
        <v>99</v>
      </c>
    </row>
    <row r="2" spans="1:2" ht="20.100000000000001" customHeight="1" x14ac:dyDescent="0.2">
      <c r="A2" s="26" t="s">
        <v>65</v>
      </c>
      <c r="B2" s="27" t="s">
        <v>36</v>
      </c>
    </row>
    <row r="3" spans="1:2" ht="20.100000000000001" customHeight="1" x14ac:dyDescent="0.2">
      <c r="A3" s="26" t="s">
        <v>30</v>
      </c>
      <c r="B3" s="27" t="s">
        <v>77</v>
      </c>
    </row>
    <row r="4" spans="1:2" ht="20.100000000000001" customHeight="1" x14ac:dyDescent="0.2">
      <c r="A4" s="26" t="s">
        <v>66</v>
      </c>
      <c r="B4" s="27">
        <v>321241000</v>
      </c>
    </row>
    <row r="5" spans="1:2" ht="20.100000000000001" customHeight="1" x14ac:dyDescent="0.2">
      <c r="A5" s="26" t="s">
        <v>67</v>
      </c>
      <c r="B5" s="27"/>
    </row>
    <row r="6" spans="1:2" ht="20.100000000000001" customHeight="1" x14ac:dyDescent="0.2">
      <c r="A6" s="26" t="s">
        <v>68</v>
      </c>
      <c r="B6" s="27">
        <v>251436222</v>
      </c>
    </row>
    <row r="7" spans="1:2" ht="20.100000000000001" customHeight="1" x14ac:dyDescent="0.2">
      <c r="A7" s="26" t="s">
        <v>69</v>
      </c>
      <c r="B7" s="27" t="s">
        <v>78</v>
      </c>
    </row>
    <row r="8" spans="1:2" ht="20.100000000000001" customHeight="1" x14ac:dyDescent="0.2">
      <c r="A8" s="26" t="s">
        <v>90</v>
      </c>
      <c r="B8" s="27" t="s">
        <v>82</v>
      </c>
    </row>
    <row r="9" spans="1:2" ht="20.100000000000001" customHeight="1" x14ac:dyDescent="0.2">
      <c r="A9" s="26" t="s">
        <v>33</v>
      </c>
      <c r="B9" s="27" t="s">
        <v>12</v>
      </c>
    </row>
    <row r="10" spans="1:2" ht="20.100000000000001" customHeight="1" x14ac:dyDescent="0.2">
      <c r="A10" s="26" t="s">
        <v>79</v>
      </c>
      <c r="B10" s="27" t="s">
        <v>28</v>
      </c>
    </row>
    <row r="11" spans="1:2" ht="20.100000000000001" customHeight="1" x14ac:dyDescent="0.2">
      <c r="A11" s="26" t="s">
        <v>84</v>
      </c>
      <c r="B11" s="27" t="s">
        <v>85</v>
      </c>
    </row>
    <row r="12" spans="1:2" ht="20.100000000000001" customHeight="1" x14ac:dyDescent="0.2">
      <c r="A12" s="26" t="s">
        <v>59</v>
      </c>
      <c r="B12" s="27" t="s">
        <v>80</v>
      </c>
    </row>
    <row r="13" spans="1:2" ht="20.100000000000001" customHeight="1" x14ac:dyDescent="0.2">
      <c r="A13" s="26" t="s">
        <v>60</v>
      </c>
      <c r="B13" s="27" t="s">
        <v>81</v>
      </c>
    </row>
    <row r="14" spans="1:2" ht="20.100000000000001" customHeight="1" x14ac:dyDescent="0.2">
      <c r="A14" s="26" t="s">
        <v>61</v>
      </c>
      <c r="B14" s="28">
        <v>39478</v>
      </c>
    </row>
    <row r="15" spans="1:2" ht="20.100000000000001" customHeight="1" x14ac:dyDescent="0.2">
      <c r="A15" s="26" t="s">
        <v>17</v>
      </c>
      <c r="B15" s="28">
        <v>39813</v>
      </c>
    </row>
    <row r="16" spans="1:2" ht="20.100000000000001" customHeight="1" x14ac:dyDescent="0.2">
      <c r="A16" s="26" t="s">
        <v>25</v>
      </c>
      <c r="B16" s="28">
        <v>39813</v>
      </c>
    </row>
    <row r="17" spans="1:2" ht="20.100000000000001" customHeight="1" x14ac:dyDescent="0.2">
      <c r="A17" s="26" t="s">
        <v>62</v>
      </c>
      <c r="B17" s="26" t="s">
        <v>82</v>
      </c>
    </row>
    <row r="18" spans="1:2" ht="20.100000000000001" customHeight="1" x14ac:dyDescent="0.2">
      <c r="A18" s="26" t="s">
        <v>63</v>
      </c>
      <c r="B18" s="26" t="s">
        <v>83</v>
      </c>
    </row>
    <row r="19" spans="1:2" ht="20.100000000000001" customHeight="1" x14ac:dyDescent="0.2">
      <c r="A19" s="26" t="s">
        <v>70</v>
      </c>
      <c r="B19" s="29">
        <v>100000</v>
      </c>
    </row>
    <row r="20" spans="1:2" ht="20.100000000000001" customHeight="1" x14ac:dyDescent="0.2">
      <c r="A20" s="26" t="s">
        <v>71</v>
      </c>
      <c r="B20" s="29">
        <v>200000</v>
      </c>
    </row>
    <row r="21" spans="1:2" ht="20.100000000000001" customHeight="1" x14ac:dyDescent="0.2">
      <c r="A21" s="26" t="s">
        <v>72</v>
      </c>
      <c r="B21" s="29">
        <f>SUM(B22:B25)</f>
        <v>1201000</v>
      </c>
    </row>
    <row r="22" spans="1:2" ht="20.100000000000001" customHeight="1" x14ac:dyDescent="0.2">
      <c r="A22" s="31" t="s">
        <v>86</v>
      </c>
      <c r="B22" s="29">
        <v>300100</v>
      </c>
    </row>
    <row r="23" spans="1:2" ht="20.100000000000001" customHeight="1" x14ac:dyDescent="0.2">
      <c r="A23" s="31" t="s">
        <v>87</v>
      </c>
      <c r="B23" s="29">
        <v>300200</v>
      </c>
    </row>
    <row r="24" spans="1:2" ht="20.100000000000001" customHeight="1" x14ac:dyDescent="0.2">
      <c r="A24" s="31" t="s">
        <v>88</v>
      </c>
      <c r="B24" s="29">
        <v>300300</v>
      </c>
    </row>
    <row r="25" spans="1:2" ht="20.100000000000001" customHeight="1" x14ac:dyDescent="0.2">
      <c r="A25" s="31" t="s">
        <v>89</v>
      </c>
      <c r="B25" s="29">
        <v>300400</v>
      </c>
    </row>
    <row r="26" spans="1:2" ht="20.100000000000001" customHeight="1" x14ac:dyDescent="0.2">
      <c r="A26" s="26" t="s">
        <v>73</v>
      </c>
      <c r="B26" s="29">
        <f>SUM(B27:B30)</f>
        <v>1601000</v>
      </c>
    </row>
    <row r="27" spans="1:2" ht="20.100000000000001" customHeight="1" x14ac:dyDescent="0.2">
      <c r="A27" s="31" t="s">
        <v>86</v>
      </c>
      <c r="B27" s="29">
        <v>400100</v>
      </c>
    </row>
    <row r="28" spans="1:2" ht="20.100000000000001" customHeight="1" x14ac:dyDescent="0.2">
      <c r="A28" s="31" t="s">
        <v>87</v>
      </c>
      <c r="B28" s="29">
        <v>400200</v>
      </c>
    </row>
    <row r="29" spans="1:2" ht="20.100000000000001" customHeight="1" x14ac:dyDescent="0.2">
      <c r="A29" s="31" t="s">
        <v>88</v>
      </c>
      <c r="B29" s="29">
        <v>400300</v>
      </c>
    </row>
    <row r="30" spans="1:2" ht="20.100000000000001" customHeight="1" x14ac:dyDescent="0.2">
      <c r="A30" s="31" t="s">
        <v>89</v>
      </c>
      <c r="B30" s="29">
        <v>400400</v>
      </c>
    </row>
    <row r="31" spans="1:2" ht="20.100000000000001" customHeight="1" x14ac:dyDescent="0.2">
      <c r="A31" s="26" t="s">
        <v>98</v>
      </c>
      <c r="B31" s="29">
        <v>500000</v>
      </c>
    </row>
    <row r="32" spans="1:2" ht="20.100000000000001" customHeight="1" x14ac:dyDescent="0.2">
      <c r="A32" s="26" t="s">
        <v>93</v>
      </c>
      <c r="B32" s="29">
        <v>600000</v>
      </c>
    </row>
    <row r="33" spans="1:2" ht="20.100000000000001" customHeight="1" x14ac:dyDescent="0.2">
      <c r="A33" s="26" t="s">
        <v>18</v>
      </c>
      <c r="B33" s="29"/>
    </row>
    <row r="34" spans="1:2" ht="20.100000000000001" customHeight="1" x14ac:dyDescent="0.2">
      <c r="A34" s="26" t="s">
        <v>74</v>
      </c>
      <c r="B34" s="29">
        <v>700000</v>
      </c>
    </row>
    <row r="35" spans="1:2" ht="20.100000000000001" customHeight="1" x14ac:dyDescent="0.2">
      <c r="A35" s="26" t="s">
        <v>75</v>
      </c>
      <c r="B35" s="29">
        <v>800000</v>
      </c>
    </row>
    <row r="36" spans="1:2" ht="20.100000000000001" customHeight="1" x14ac:dyDescent="0.2">
      <c r="A36" s="26" t="s">
        <v>94</v>
      </c>
      <c r="B36" s="29">
        <v>900000</v>
      </c>
    </row>
    <row r="37" spans="1:2" ht="20.100000000000001" customHeight="1" x14ac:dyDescent="0.2">
      <c r="A37" s="26" t="s">
        <v>95</v>
      </c>
      <c r="B37" s="29">
        <v>900000</v>
      </c>
    </row>
    <row r="38" spans="1:2" ht="20.100000000000001" customHeight="1" x14ac:dyDescent="0.2">
      <c r="A38" s="26" t="s">
        <v>96</v>
      </c>
      <c r="B38" s="29">
        <v>900000</v>
      </c>
    </row>
    <row r="39" spans="1:2" ht="20.100000000000001" customHeight="1" x14ac:dyDescent="0.2">
      <c r="A39" s="26" t="s">
        <v>97</v>
      </c>
      <c r="B39" s="29">
        <v>900000</v>
      </c>
    </row>
    <row r="40" spans="1:2" ht="20.100000000000001" customHeight="1" x14ac:dyDescent="0.2">
      <c r="A40" s="26" t="s">
        <v>91</v>
      </c>
      <c r="B40" s="26" t="s">
        <v>92</v>
      </c>
    </row>
    <row r="41" spans="1:2" ht="20.100000000000001" customHeight="1" x14ac:dyDescent="0.2">
      <c r="A41" s="26"/>
      <c r="B41" s="26"/>
    </row>
    <row r="42" spans="1:2" ht="20.100000000000001" customHeight="1" x14ac:dyDescent="0.2">
      <c r="A42" s="26"/>
      <c r="B42" s="26"/>
    </row>
    <row r="43" spans="1:2" ht="20.100000000000001" customHeight="1" x14ac:dyDescent="0.2">
      <c r="A43" s="26"/>
      <c r="B43" s="26"/>
    </row>
    <row r="44" spans="1:2" ht="20.100000000000001" customHeight="1" x14ac:dyDescent="0.2">
      <c r="A44" s="26"/>
      <c r="B44" s="26"/>
    </row>
    <row r="45" spans="1:2" ht="20.100000000000001" customHeight="1" x14ac:dyDescent="0.2">
      <c r="A45" s="26"/>
      <c r="B45" s="26"/>
    </row>
    <row r="46" spans="1:2" ht="20.100000000000001" customHeight="1" x14ac:dyDescent="0.2">
      <c r="A46" s="26"/>
      <c r="B46" s="26"/>
    </row>
    <row r="47" spans="1:2" ht="20.100000000000001" customHeight="1" x14ac:dyDescent="0.2">
      <c r="A47" s="26"/>
      <c r="B47" s="26"/>
    </row>
    <row r="48" spans="1:2" ht="20.100000000000001" customHeight="1" x14ac:dyDescent="0.2">
      <c r="A48" s="26"/>
      <c r="B48" s="26"/>
    </row>
    <row r="49" spans="1:2" ht="20.100000000000001" customHeight="1" x14ac:dyDescent="0.2">
      <c r="A49" s="26"/>
      <c r="B49" s="26"/>
    </row>
    <row r="50" spans="1:2" ht="20.100000000000001" customHeight="1" x14ac:dyDescent="0.2">
      <c r="A50" s="26"/>
      <c r="B50" s="26"/>
    </row>
    <row r="51" spans="1:2" ht="20.100000000000001" customHeight="1" x14ac:dyDescent="0.2">
      <c r="A51" s="30"/>
      <c r="B51" s="30"/>
    </row>
  </sheetData>
  <phoneticPr fontId="1"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3"/>
  <sheetViews>
    <sheetView showGridLines="0" workbookViewId="0">
      <selection activeCell="M19" sqref="M19"/>
    </sheetView>
  </sheetViews>
  <sheetFormatPr defaultColWidth="3.7109375" defaultRowHeight="18" x14ac:dyDescent="0.25"/>
  <cols>
    <col min="1" max="24" width="3.7109375" style="14" customWidth="1"/>
    <col min="25" max="25" width="2.28515625" style="14" hidden="1" customWidth="1"/>
    <col min="26" max="255" width="3.7109375" style="14" customWidth="1"/>
    <col min="256" max="16384" width="3.7109375" style="17"/>
  </cols>
  <sheetData>
    <row r="1" spans="1:27" x14ac:dyDescent="0.25">
      <c r="A1" s="35" t="str">
        <f>NGUON!B1</f>
        <v>TỔNG CÔNG TY THÉP VIỆT NAM</v>
      </c>
      <c r="U1" s="15" t="s">
        <v>37</v>
      </c>
    </row>
    <row r="2" spans="1:27" x14ac:dyDescent="0.25">
      <c r="A2" s="25"/>
      <c r="U2" s="15" t="s">
        <v>38</v>
      </c>
    </row>
    <row r="3" spans="1:27" x14ac:dyDescent="0.25">
      <c r="S3" s="16" t="s">
        <v>41</v>
      </c>
    </row>
    <row r="4" spans="1:27" ht="21.75" customHeight="1" x14ac:dyDescent="0.25">
      <c r="A4" s="18" t="s">
        <v>39</v>
      </c>
      <c r="B4" s="18"/>
      <c r="C4" s="18"/>
      <c r="D4" s="18"/>
      <c r="E4" s="18"/>
      <c r="F4" s="18"/>
      <c r="G4" s="18"/>
      <c r="H4" s="18"/>
      <c r="I4" s="18"/>
      <c r="J4" s="18"/>
      <c r="K4" s="18"/>
      <c r="L4" s="18"/>
      <c r="M4" s="18"/>
      <c r="N4" s="18"/>
      <c r="O4" s="18"/>
      <c r="P4" s="18"/>
      <c r="Q4" s="18"/>
      <c r="R4" s="18"/>
      <c r="S4" s="18"/>
      <c r="T4" s="18"/>
      <c r="U4" s="18"/>
      <c r="V4" s="18"/>
      <c r="W4" s="18"/>
      <c r="X4" s="18"/>
      <c r="Y4" s="18"/>
      <c r="Z4" s="18"/>
      <c r="AA4" s="18"/>
    </row>
    <row r="5" spans="1:27" x14ac:dyDescent="0.25">
      <c r="A5" s="19" t="str">
        <f>"Thực hiện tại : " &amp; NGUON!$B$2</f>
        <v>Thực hiện tại : CHI NHÁNH MIỀN TÂY</v>
      </c>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x14ac:dyDescent="0.25">
      <c r="A6" s="19" t="str">
        <f>"TK Công nợ : " &amp; NGUON!$B$10&amp; " - "  &amp; NGUON!$B$11</f>
        <v>TK Công nợ : 131 - Phải thu khách hàng</v>
      </c>
      <c r="B6" s="19"/>
      <c r="C6" s="19"/>
      <c r="D6" s="19"/>
      <c r="E6" s="19"/>
      <c r="F6" s="19"/>
      <c r="G6" s="19"/>
      <c r="H6" s="19"/>
      <c r="I6" s="19"/>
      <c r="J6" s="19"/>
      <c r="K6" s="19"/>
      <c r="L6" s="19"/>
      <c r="M6" s="19"/>
      <c r="N6" s="19"/>
      <c r="O6" s="19"/>
      <c r="P6" s="19"/>
      <c r="Q6" s="19"/>
      <c r="R6" s="19"/>
      <c r="S6" s="19"/>
      <c r="T6" s="19"/>
      <c r="U6" s="19"/>
      <c r="V6" s="19"/>
      <c r="W6" s="19"/>
      <c r="X6" s="19"/>
      <c r="Y6" s="19"/>
      <c r="Z6" s="19"/>
      <c r="AA6" s="19"/>
    </row>
    <row r="7" spans="1:27" x14ac:dyDescent="0.25">
      <c r="A7" s="19" t="str">
        <f>"Mã khách hàng : " &amp; NGUON!$B$12 &amp; " - " &amp; NGUON!$B$13</f>
        <v>Mã khách hàng : 000001 - CÔNG TY THÉP PHÚ MỸ VIỆT</v>
      </c>
      <c r="B7" s="19"/>
      <c r="C7" s="19"/>
      <c r="D7" s="19"/>
      <c r="E7" s="19"/>
      <c r="F7" s="19"/>
      <c r="G7" s="19"/>
      <c r="H7" s="19"/>
      <c r="I7" s="19"/>
      <c r="J7" s="19"/>
      <c r="K7" s="19"/>
      <c r="L7" s="19"/>
      <c r="M7" s="19"/>
      <c r="N7" s="19"/>
      <c r="O7" s="19"/>
      <c r="P7" s="19"/>
      <c r="Q7" s="19"/>
      <c r="R7" s="19"/>
      <c r="S7" s="19"/>
      <c r="T7" s="19"/>
      <c r="U7" s="19"/>
      <c r="V7" s="19"/>
      <c r="W7" s="19"/>
      <c r="X7" s="19"/>
      <c r="Y7" s="19"/>
      <c r="Z7" s="19"/>
      <c r="AA7" s="19"/>
    </row>
    <row r="8" spans="1:27" x14ac:dyDescent="0.25">
      <c r="A8" s="19" t="str">
        <f>"Từ ngày " &amp; TEXT(NGUON!$B$14,"dd/mm/yy")  &amp; " đến ngày " &amp; TEXT(NGUON!$B$15,"dd/mm/yy")</f>
        <v>Từ ngày 31/01/08 đến ngày 31/12/08</v>
      </c>
      <c r="B8" s="19"/>
      <c r="C8" s="19"/>
      <c r="D8" s="19"/>
      <c r="E8" s="19"/>
      <c r="F8" s="19"/>
      <c r="G8" s="19"/>
      <c r="H8" s="19"/>
      <c r="I8" s="19"/>
      <c r="J8" s="19"/>
      <c r="K8" s="19"/>
      <c r="L8" s="19"/>
      <c r="M8" s="19"/>
      <c r="N8" s="19"/>
      <c r="O8" s="19"/>
      <c r="P8" s="19"/>
      <c r="Q8" s="19"/>
      <c r="R8" s="19"/>
      <c r="S8" s="19"/>
      <c r="T8" s="19"/>
      <c r="U8" s="19"/>
      <c r="V8" s="19"/>
      <c r="W8" s="19"/>
      <c r="X8" s="19"/>
      <c r="Y8" s="19"/>
      <c r="Z8" s="19"/>
      <c r="AA8" s="19"/>
    </row>
    <row r="9" spans="1:27" x14ac:dyDescent="0.25">
      <c r="A9" s="14" t="str">
        <f>"Hôm nay, Ngày " &amp; DAY(NGUON!B16) &amp; " tháng " &amp;  MONTH(NGUON!B16) &amp; " năm " &amp; YEAR(NGUON!B16)</f>
        <v>Hôm nay, Ngày 31 tháng 12 năm 2008</v>
      </c>
    </row>
    <row r="10" spans="1:27" x14ac:dyDescent="0.25">
      <c r="A10" s="14" t="s">
        <v>40</v>
      </c>
    </row>
    <row r="11" spans="1:27" x14ac:dyDescent="0.25">
      <c r="B11" s="16" t="s">
        <v>42</v>
      </c>
      <c r="E11" s="14" t="str">
        <f>NGUON!B8 &amp; " - GIÁM ĐỐC"</f>
        <v>LÊ THIẾT HÙNG - GIÁM ĐỐC</v>
      </c>
      <c r="M11" s="16" t="str">
        <f>"Đại diện  " &amp; NGUON!B2</f>
        <v>Đại diện  CHI NHÁNH MIỀN TÂY</v>
      </c>
    </row>
    <row r="12" spans="1:27" x14ac:dyDescent="0.25">
      <c r="B12" s="16" t="s">
        <v>43</v>
      </c>
      <c r="M12" s="14" t="str">
        <f>"Đại diện  " &amp; NGUON!B13</f>
        <v>Đại diện  CÔNG TY THÉP PHÚ MỸ VIỆT</v>
      </c>
    </row>
    <row r="13" spans="1:27" x14ac:dyDescent="0.25">
      <c r="A13" s="14" t="s">
        <v>44</v>
      </c>
    </row>
    <row r="14" spans="1:27" x14ac:dyDescent="0.25">
      <c r="A14" s="22" t="s">
        <v>45</v>
      </c>
      <c r="B14" s="21"/>
      <c r="C14" s="21"/>
      <c r="D14" s="21"/>
      <c r="E14" s="38">
        <f>NGUON!B14</f>
        <v>39478</v>
      </c>
      <c r="F14" s="38"/>
      <c r="G14" s="38"/>
      <c r="H14" s="38"/>
      <c r="I14" s="21"/>
      <c r="J14" s="21"/>
      <c r="K14" s="21"/>
      <c r="L14" s="21"/>
      <c r="M14" s="21"/>
      <c r="N14" s="21"/>
      <c r="O14" s="21"/>
      <c r="P14" s="21"/>
      <c r="Q14" s="21"/>
      <c r="R14" s="21"/>
      <c r="S14" s="21"/>
      <c r="T14" s="21"/>
      <c r="U14" s="21"/>
      <c r="V14" s="21"/>
      <c r="W14" s="21"/>
      <c r="X14" s="21"/>
      <c r="Y14" s="21"/>
      <c r="Z14" s="21"/>
      <c r="AA14" s="21"/>
    </row>
    <row r="15" spans="1:27" x14ac:dyDescent="0.25">
      <c r="C15" s="14" t="s">
        <v>46</v>
      </c>
      <c r="P15" s="36">
        <f>NGUON!$B$19</f>
        <v>100000</v>
      </c>
      <c r="Q15" s="36"/>
      <c r="R15" s="36"/>
      <c r="S15" s="36"/>
      <c r="T15" s="36"/>
      <c r="U15" s="36"/>
      <c r="Z15" s="14" t="s">
        <v>76</v>
      </c>
    </row>
    <row r="16" spans="1:27" x14ac:dyDescent="0.25">
      <c r="C16" s="16" t="s">
        <v>47</v>
      </c>
      <c r="P16" s="36">
        <f>NGUON!$B$20</f>
        <v>200000</v>
      </c>
      <c r="Q16" s="36"/>
      <c r="R16" s="36"/>
      <c r="S16" s="36"/>
      <c r="T16" s="36"/>
      <c r="U16" s="36"/>
      <c r="Z16" s="14" t="s">
        <v>76</v>
      </c>
    </row>
    <row r="17" spans="1:27" x14ac:dyDescent="0.25">
      <c r="A17" s="23" t="s">
        <v>48</v>
      </c>
      <c r="B17" s="21"/>
      <c r="C17" s="21"/>
      <c r="D17" s="21"/>
      <c r="E17" s="21"/>
      <c r="F17" s="21"/>
      <c r="G17" s="21"/>
      <c r="H17" s="21"/>
      <c r="I17" s="21"/>
      <c r="J17" s="21"/>
      <c r="K17" s="21"/>
      <c r="L17" s="21"/>
      <c r="M17" s="21"/>
      <c r="N17" s="21"/>
      <c r="O17" s="21"/>
      <c r="P17" s="36">
        <f>SUM(P18:U21)</f>
        <v>1201000</v>
      </c>
      <c r="Q17" s="36"/>
      <c r="R17" s="36"/>
      <c r="S17" s="36"/>
      <c r="T17" s="36"/>
      <c r="U17" s="36"/>
    </row>
    <row r="18" spans="1:27" x14ac:dyDescent="0.25">
      <c r="A18" s="21"/>
      <c r="B18" s="21"/>
      <c r="C18" s="24" t="s">
        <v>49</v>
      </c>
      <c r="D18" s="21"/>
      <c r="E18" s="21"/>
      <c r="F18" s="21"/>
      <c r="G18" s="21"/>
      <c r="H18" s="20" t="s">
        <v>50</v>
      </c>
      <c r="I18" s="21"/>
      <c r="J18" s="21"/>
      <c r="K18" s="21"/>
      <c r="L18" s="21"/>
      <c r="M18" s="21"/>
      <c r="N18" s="21"/>
      <c r="O18" s="21"/>
      <c r="P18" s="36">
        <f>NGUON!B22</f>
        <v>300100</v>
      </c>
      <c r="Q18" s="36"/>
      <c r="R18" s="36"/>
      <c r="S18" s="36"/>
      <c r="T18" s="36"/>
      <c r="U18" s="36"/>
      <c r="Z18" s="14" t="s">
        <v>76</v>
      </c>
    </row>
    <row r="19" spans="1:27" x14ac:dyDescent="0.25">
      <c r="A19" s="21"/>
      <c r="B19" s="21"/>
      <c r="C19" s="21"/>
      <c r="D19" s="21"/>
      <c r="E19" s="21"/>
      <c r="F19" s="21"/>
      <c r="G19" s="21"/>
      <c r="H19" s="20" t="s">
        <v>51</v>
      </c>
      <c r="I19" s="21"/>
      <c r="J19" s="21"/>
      <c r="K19" s="21"/>
      <c r="L19" s="21"/>
      <c r="M19" s="21"/>
      <c r="N19" s="21"/>
      <c r="O19" s="21"/>
      <c r="P19" s="36">
        <f>NGUON!B23</f>
        <v>300200</v>
      </c>
      <c r="Q19" s="36"/>
      <c r="R19" s="36"/>
      <c r="S19" s="36"/>
      <c r="T19" s="36"/>
      <c r="U19" s="36"/>
      <c r="Z19" s="14" t="s">
        <v>76</v>
      </c>
    </row>
    <row r="20" spans="1:27" x14ac:dyDescent="0.25">
      <c r="A20" s="21"/>
      <c r="B20" s="21"/>
      <c r="C20" s="21"/>
      <c r="D20" s="21"/>
      <c r="E20" s="21"/>
      <c r="F20" s="21"/>
      <c r="G20" s="21"/>
      <c r="H20" s="20" t="s">
        <v>52</v>
      </c>
      <c r="I20" s="21"/>
      <c r="J20" s="21"/>
      <c r="K20" s="21"/>
      <c r="L20" s="21"/>
      <c r="M20" s="21"/>
      <c r="N20" s="21"/>
      <c r="O20" s="21"/>
      <c r="P20" s="36">
        <f>NGUON!B24</f>
        <v>300300</v>
      </c>
      <c r="Q20" s="36"/>
      <c r="R20" s="36"/>
      <c r="S20" s="36"/>
      <c r="T20" s="36"/>
      <c r="U20" s="36"/>
      <c r="Z20" s="14" t="s">
        <v>76</v>
      </c>
    </row>
    <row r="21" spans="1:27" x14ac:dyDescent="0.25">
      <c r="A21" s="21"/>
      <c r="B21" s="21"/>
      <c r="C21" s="21"/>
      <c r="D21" s="21"/>
      <c r="E21" s="21"/>
      <c r="F21" s="21"/>
      <c r="G21" s="21"/>
      <c r="H21" s="20" t="s">
        <v>53</v>
      </c>
      <c r="I21" s="21"/>
      <c r="J21" s="21"/>
      <c r="K21" s="21"/>
      <c r="L21" s="21"/>
      <c r="M21" s="21"/>
      <c r="N21" s="21"/>
      <c r="O21" s="21"/>
      <c r="P21" s="36">
        <f>NGUON!B25</f>
        <v>300400</v>
      </c>
      <c r="Q21" s="36"/>
      <c r="R21" s="36"/>
      <c r="S21" s="36"/>
      <c r="T21" s="36"/>
      <c r="U21" s="36"/>
      <c r="Z21" s="14" t="s">
        <v>76</v>
      </c>
    </row>
    <row r="22" spans="1:27" x14ac:dyDescent="0.25">
      <c r="A22" s="23" t="s">
        <v>54</v>
      </c>
      <c r="B22" s="21"/>
      <c r="C22" s="21"/>
      <c r="D22" s="21"/>
      <c r="E22" s="21"/>
      <c r="F22" s="21"/>
      <c r="G22" s="21"/>
      <c r="H22" s="21"/>
      <c r="I22" s="21"/>
      <c r="J22" s="21"/>
      <c r="K22" s="21"/>
      <c r="L22" s="21"/>
      <c r="M22" s="21"/>
      <c r="N22" s="21"/>
      <c r="O22" s="21"/>
      <c r="P22" s="36">
        <f>SUM(P23:U26)</f>
        <v>1601000</v>
      </c>
      <c r="Q22" s="36"/>
      <c r="R22" s="36"/>
      <c r="S22" s="36"/>
      <c r="T22" s="36"/>
      <c r="U22" s="36"/>
    </row>
    <row r="23" spans="1:27" x14ac:dyDescent="0.25">
      <c r="A23" s="21"/>
      <c r="B23" s="21"/>
      <c r="C23" s="24" t="s">
        <v>49</v>
      </c>
      <c r="D23" s="21"/>
      <c r="E23" s="21"/>
      <c r="F23" s="21"/>
      <c r="G23" s="21"/>
      <c r="H23" s="20" t="s">
        <v>50</v>
      </c>
      <c r="I23" s="21"/>
      <c r="J23" s="21"/>
      <c r="K23" s="21"/>
      <c r="L23" s="21"/>
      <c r="M23" s="21"/>
      <c r="N23" s="21"/>
      <c r="O23" s="21"/>
      <c r="P23" s="36">
        <f>NGUON!B27</f>
        <v>400100</v>
      </c>
      <c r="Q23" s="36"/>
      <c r="R23" s="36"/>
      <c r="S23" s="36"/>
      <c r="T23" s="36"/>
      <c r="U23" s="36"/>
      <c r="Z23" s="14" t="s">
        <v>76</v>
      </c>
    </row>
    <row r="24" spans="1:27" x14ac:dyDescent="0.25">
      <c r="A24" s="21"/>
      <c r="B24" s="21"/>
      <c r="C24" s="21"/>
      <c r="D24" s="21"/>
      <c r="E24" s="21"/>
      <c r="F24" s="21"/>
      <c r="G24" s="21"/>
      <c r="H24" s="20" t="s">
        <v>51</v>
      </c>
      <c r="I24" s="21"/>
      <c r="J24" s="21"/>
      <c r="K24" s="21"/>
      <c r="L24" s="21"/>
      <c r="M24" s="21"/>
      <c r="N24" s="21"/>
      <c r="O24" s="21"/>
      <c r="P24" s="36">
        <f>NGUON!B28</f>
        <v>400200</v>
      </c>
      <c r="Q24" s="36"/>
      <c r="R24" s="36"/>
      <c r="S24" s="36"/>
      <c r="T24" s="36"/>
      <c r="U24" s="36"/>
      <c r="Z24" s="14" t="s">
        <v>76</v>
      </c>
    </row>
    <row r="25" spans="1:27" x14ac:dyDescent="0.25">
      <c r="A25" s="21"/>
      <c r="B25" s="21"/>
      <c r="C25" s="21"/>
      <c r="D25" s="21"/>
      <c r="E25" s="21"/>
      <c r="F25" s="21"/>
      <c r="G25" s="21"/>
      <c r="H25" s="20" t="s">
        <v>52</v>
      </c>
      <c r="I25" s="21"/>
      <c r="J25" s="21"/>
      <c r="K25" s="21"/>
      <c r="L25" s="21"/>
      <c r="M25" s="21"/>
      <c r="N25" s="21"/>
      <c r="O25" s="21"/>
      <c r="P25" s="36">
        <f>NGUON!B29</f>
        <v>400300</v>
      </c>
      <c r="Q25" s="36"/>
      <c r="R25" s="36"/>
      <c r="S25" s="36"/>
      <c r="T25" s="36"/>
      <c r="U25" s="36"/>
      <c r="Z25" s="14" t="s">
        <v>76</v>
      </c>
    </row>
    <row r="26" spans="1:27" x14ac:dyDescent="0.25">
      <c r="A26" s="21"/>
      <c r="B26" s="21"/>
      <c r="C26" s="21"/>
      <c r="D26" s="21"/>
      <c r="E26" s="21"/>
      <c r="F26" s="21"/>
      <c r="G26" s="21"/>
      <c r="H26" s="20" t="s">
        <v>53</v>
      </c>
      <c r="I26" s="21"/>
      <c r="J26" s="21"/>
      <c r="K26" s="21"/>
      <c r="L26" s="21"/>
      <c r="M26" s="21"/>
      <c r="N26" s="21"/>
      <c r="O26" s="21"/>
      <c r="P26" s="36">
        <f>NGUON!B30</f>
        <v>400400</v>
      </c>
      <c r="Q26" s="36"/>
      <c r="R26" s="36"/>
      <c r="S26" s="36"/>
      <c r="T26" s="36"/>
      <c r="U26" s="36"/>
      <c r="Z26" s="14" t="s">
        <v>76</v>
      </c>
    </row>
    <row r="27" spans="1:27" x14ac:dyDescent="0.25">
      <c r="A27" s="22" t="s">
        <v>101</v>
      </c>
      <c r="B27" s="21"/>
      <c r="C27" s="21"/>
      <c r="D27" s="21"/>
      <c r="E27" s="38">
        <f>NGUON!B15</f>
        <v>39813</v>
      </c>
      <c r="F27" s="38"/>
      <c r="G27" s="38"/>
      <c r="H27" s="38"/>
      <c r="I27" s="21"/>
      <c r="J27" s="21"/>
      <c r="K27" s="21"/>
      <c r="L27" s="21"/>
      <c r="M27" s="21"/>
      <c r="N27" s="21"/>
      <c r="O27" s="21"/>
      <c r="P27" s="21"/>
      <c r="Q27" s="21"/>
      <c r="R27" s="21"/>
      <c r="S27" s="21"/>
      <c r="T27" s="21"/>
      <c r="U27" s="21"/>
      <c r="V27" s="21"/>
      <c r="W27" s="21"/>
      <c r="X27" s="21"/>
      <c r="Y27" s="21"/>
      <c r="AA27" s="21"/>
    </row>
    <row r="28" spans="1:27" x14ac:dyDescent="0.25">
      <c r="C28" s="14" t="s">
        <v>46</v>
      </c>
      <c r="P28" s="36">
        <f>NGUON!B31</f>
        <v>500000</v>
      </c>
      <c r="Q28" s="36"/>
      <c r="R28" s="36"/>
      <c r="S28" s="36"/>
      <c r="T28" s="36"/>
      <c r="U28" s="36"/>
      <c r="Z28" s="14" t="s">
        <v>76</v>
      </c>
    </row>
    <row r="29" spans="1:27" x14ac:dyDescent="0.25">
      <c r="C29" s="16" t="s">
        <v>47</v>
      </c>
      <c r="P29" s="36">
        <f>NGUON!B32</f>
        <v>600000</v>
      </c>
      <c r="Q29" s="36"/>
      <c r="R29" s="36"/>
      <c r="S29" s="36"/>
      <c r="T29" s="36"/>
      <c r="U29" s="36"/>
      <c r="Z29" s="14" t="s">
        <v>76</v>
      </c>
    </row>
    <row r="31" spans="1:27" x14ac:dyDescent="0.25">
      <c r="A31" s="14" t="s">
        <v>55</v>
      </c>
      <c r="P31" s="36">
        <f>IF(P28=0,P29,P28)</f>
        <v>500000</v>
      </c>
      <c r="Q31" s="36"/>
      <c r="R31" s="36"/>
      <c r="S31" s="36"/>
      <c r="T31" s="36"/>
      <c r="U31" s="36"/>
      <c r="Z31" s="14" t="s">
        <v>76</v>
      </c>
    </row>
    <row r="32" spans="1:27" x14ac:dyDescent="0.25">
      <c r="A32" s="14" t="str">
        <f>"Số tiền bằng chữ : " &amp; NGUON!B40</f>
        <v>Số tiền bằng chữ : Chín trăm chín mươi chín tỷ chín trăm triệu đồng chẵn.</v>
      </c>
    </row>
    <row r="33" spans="1:24" x14ac:dyDescent="0.25">
      <c r="A33" s="14" t="s">
        <v>100</v>
      </c>
      <c r="K33" s="37">
        <f>NGUON!B36</f>
        <v>900000</v>
      </c>
      <c r="L33" s="37"/>
      <c r="M33" s="37"/>
      <c r="N33" s="37"/>
      <c r="O33" s="37"/>
      <c r="P33" s="14" t="s">
        <v>76</v>
      </c>
    </row>
    <row r="34" spans="1:24" ht="9.75" customHeight="1" x14ac:dyDescent="0.25"/>
    <row r="35" spans="1:24" x14ac:dyDescent="0.25">
      <c r="G35" s="15" t="s">
        <v>56</v>
      </c>
      <c r="U35" s="15" t="s">
        <v>58</v>
      </c>
    </row>
    <row r="36" spans="1:24" x14ac:dyDescent="0.25">
      <c r="G36" s="32" t="str">
        <f>NGUON!B2</f>
        <v>CHI NHÁNH MIỀN TÂY</v>
      </c>
      <c r="U36" s="32" t="str">
        <f>NGUON!B13</f>
        <v>CÔNG TY THÉP PHÚ MỸ VIỆT</v>
      </c>
    </row>
    <row r="37" spans="1:24" x14ac:dyDescent="0.25">
      <c r="D37" s="15" t="s">
        <v>12</v>
      </c>
      <c r="J37" s="15" t="s">
        <v>57</v>
      </c>
      <c r="R37" s="15" t="s">
        <v>12</v>
      </c>
      <c r="W37" s="15" t="s">
        <v>57</v>
      </c>
      <c r="X37" s="17"/>
    </row>
    <row r="43" spans="1:24" x14ac:dyDescent="0.25">
      <c r="J43" s="33" t="str">
        <f>NGUON!B8</f>
        <v>LÊ THIẾT HÙNG</v>
      </c>
    </row>
  </sheetData>
  <mergeCells count="18">
    <mergeCell ref="E14:H14"/>
    <mergeCell ref="P15:U15"/>
    <mergeCell ref="P16:U16"/>
    <mergeCell ref="P18:U18"/>
    <mergeCell ref="E27:H27"/>
    <mergeCell ref="P19:U19"/>
    <mergeCell ref="P20:U20"/>
    <mergeCell ref="P24:U24"/>
    <mergeCell ref="P25:U25"/>
    <mergeCell ref="P26:U26"/>
    <mergeCell ref="P21:U21"/>
    <mergeCell ref="P23:U23"/>
    <mergeCell ref="P28:U28"/>
    <mergeCell ref="P29:U29"/>
    <mergeCell ref="P17:U17"/>
    <mergeCell ref="P22:U22"/>
    <mergeCell ref="K33:O33"/>
    <mergeCell ref="P31:U31"/>
  </mergeCells>
  <phoneticPr fontId="1" type="noConversion"/>
  <pageMargins left="0.52" right="0.27" top="0.32" bottom="0.38" header="0.23" footer="0.2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tabSelected="1" workbookViewId="0">
      <selection activeCell="B34" sqref="B34"/>
    </sheetView>
  </sheetViews>
  <sheetFormatPr defaultRowHeight="12.75" x14ac:dyDescent="0.2"/>
  <cols>
    <col min="1" max="16384" width="9.140625" style="1"/>
  </cols>
  <sheetData>
    <row r="1" spans="1:10" x14ac:dyDescent="0.2">
      <c r="A1" s="10"/>
    </row>
    <row r="2" spans="1:10" x14ac:dyDescent="0.2">
      <c r="A2" s="10"/>
    </row>
    <row r="3" spans="1:10" ht="15.75" x14ac:dyDescent="0.25">
      <c r="A3" s="10"/>
      <c r="G3" s="9" t="str">
        <f>"TP.HCM,Ngày " &amp; DAY(KTCHUKY!A15) &amp; " tháng " &amp; MONTH(KTCHUKY!A15) &amp; " năm " &amp; YEAR(KTCHUKY!A15)</f>
        <v>TP.HCM,Ngày 1 tháng 1 năm 2008</v>
      </c>
    </row>
    <row r="5" spans="1:10" ht="20.25" x14ac:dyDescent="0.3">
      <c r="A5" s="45" t="s">
        <v>7</v>
      </c>
      <c r="B5" s="45"/>
      <c r="C5" s="45"/>
      <c r="D5" s="45"/>
      <c r="E5" s="45"/>
      <c r="F5" s="45"/>
      <c r="G5" s="45"/>
      <c r="H5" s="45"/>
      <c r="I5" s="45"/>
      <c r="J5" s="45"/>
    </row>
    <row r="7" spans="1:10" x14ac:dyDescent="0.2">
      <c r="B7" s="2" t="s">
        <v>1</v>
      </c>
      <c r="C7" s="3" t="str">
        <f>KTCHUKY!A12</f>
        <v>KHÁCH HÀNG</v>
      </c>
    </row>
    <row r="9" spans="1:10" ht="35.25" customHeight="1" x14ac:dyDescent="0.2">
      <c r="A9" s="41" t="str">
        <f>"Theo số liệu của phòng Kế Toán "  &amp; DCCN!A1 &amp; " chúng tôi, Qúy Công ty còn số dư tại Công ty chúng tôi tính tới thời điểm ngày : " &amp; TEXT(KTCHUKY!$A$10,"DD/MM/YYYYY") &amp; " là : "</f>
        <v xml:space="preserve">Theo số liệu của phòng Kế Toán  chúng tôi, Qúy Công ty còn số dư tại Công ty chúng tôi tính tới thời điểm ngày : 31/12/2008 là : </v>
      </c>
      <c r="B9" s="41"/>
      <c r="C9" s="41"/>
      <c r="D9" s="41"/>
      <c r="E9" s="41"/>
      <c r="F9" s="41"/>
      <c r="G9" s="41"/>
      <c r="H9" s="41"/>
      <c r="I9" s="41"/>
      <c r="J9" s="41"/>
    </row>
    <row r="11" spans="1:10" ht="18.75" x14ac:dyDescent="0.3">
      <c r="B11" s="13" t="s">
        <v>0</v>
      </c>
      <c r="C11" s="42">
        <f>KTCHUKY!A17</f>
        <v>12310000</v>
      </c>
      <c r="D11" s="42"/>
      <c r="E11" s="42"/>
    </row>
    <row r="13" spans="1:10" ht="41.25" customHeight="1" x14ac:dyDescent="0.2">
      <c r="B13" s="12" t="s">
        <v>2</v>
      </c>
      <c r="C13" s="44" t="str">
        <f>KTCHUKY!A11</f>
        <v>Một trăm ngàn</v>
      </c>
      <c r="D13" s="44"/>
      <c r="E13" s="44"/>
      <c r="F13" s="44"/>
      <c r="G13" s="44"/>
      <c r="H13" s="44"/>
      <c r="I13" s="44"/>
      <c r="J13" s="44"/>
    </row>
    <row r="15" spans="1:10" ht="17.25" customHeight="1" x14ac:dyDescent="0.2">
      <c r="B15" s="46" t="str">
        <f>"Kính đề nghị Qúy Công ty kiểm tra lại công nợ với CTY ABCD, nếu đúng xin vui lòng xác nhân và gửi lại cho chúng tôi. Trường hợp Qúy Công ty không đồng ý với số dư này xin liên hệ với Phòng Kế Toán của Công ty chúng tôi."</f>
        <v>Kính đề nghị Qúy Công ty kiểm tra lại công nợ với CTY ABCD, nếu đúng xin vui lòng xác nhân và gửi lại cho chúng tôi. Trường hợp Qúy Công ty không đồng ý với số dư này xin liên hệ với Phòng Kế Toán của Công ty chúng tôi.</v>
      </c>
      <c r="C15" s="46"/>
      <c r="D15" s="46"/>
      <c r="E15" s="46"/>
      <c r="F15" s="46"/>
      <c r="G15" s="46"/>
      <c r="H15" s="46"/>
      <c r="I15" s="46"/>
      <c r="J15" s="46"/>
    </row>
    <row r="16" spans="1:10" ht="19.5" customHeight="1" x14ac:dyDescent="0.2">
      <c r="B16" s="46"/>
      <c r="C16" s="46"/>
      <c r="D16" s="46"/>
      <c r="E16" s="46"/>
      <c r="F16" s="46"/>
      <c r="G16" s="46"/>
      <c r="H16" s="46"/>
      <c r="I16" s="46"/>
      <c r="J16" s="46"/>
    </row>
    <row r="17" spans="1:10" ht="17.25" customHeight="1" x14ac:dyDescent="0.2">
      <c r="B17" s="46"/>
      <c r="C17" s="46"/>
      <c r="D17" s="46"/>
      <c r="E17" s="46"/>
      <c r="F17" s="46"/>
      <c r="G17" s="46"/>
      <c r="H17" s="46"/>
      <c r="I17" s="46"/>
      <c r="J17" s="46"/>
    </row>
    <row r="21" spans="1:10" x14ac:dyDescent="0.2">
      <c r="C21" s="1" t="s">
        <v>35</v>
      </c>
      <c r="G21" s="39" t="s">
        <v>5</v>
      </c>
      <c r="H21" s="39"/>
      <c r="I21" s="39"/>
    </row>
    <row r="29" spans="1:10" x14ac:dyDescent="0.2">
      <c r="B29" s="4"/>
      <c r="C29" s="4"/>
      <c r="D29" s="4"/>
      <c r="E29" s="4"/>
      <c r="F29" s="4"/>
      <c r="G29" s="4"/>
      <c r="H29" s="4"/>
      <c r="I29" s="4"/>
      <c r="J29" s="4"/>
    </row>
    <row r="30" spans="1:10" x14ac:dyDescent="0.2">
      <c r="B30" s="5"/>
      <c r="C30" s="5"/>
      <c r="D30" s="5"/>
      <c r="E30" s="5"/>
      <c r="F30" s="5"/>
      <c r="G30" s="5"/>
      <c r="H30" s="5"/>
      <c r="I30" s="5"/>
      <c r="J30" s="5"/>
    </row>
    <row r="31" spans="1:10" x14ac:dyDescent="0.2">
      <c r="A31" s="47" t="s">
        <v>6</v>
      </c>
      <c r="B31" s="47"/>
      <c r="C31" s="47"/>
      <c r="D31" s="47"/>
      <c r="E31" s="47"/>
      <c r="F31" s="47"/>
      <c r="G31" s="47"/>
      <c r="H31" s="47"/>
      <c r="I31" s="47"/>
      <c r="J31" s="47"/>
    </row>
    <row r="33" spans="2:10" x14ac:dyDescent="0.2">
      <c r="B33" s="1" t="str">
        <f>"Công ty chúng tôi xác nhận số dư nợ với CTY ABCD đến ngày "&amp;TEXT(KTCHUKY!A10,"dd/mm/yy")&amp;" là "</f>
        <v xml:space="preserve">Công ty chúng tôi xác nhận số dư nợ với CTY ABCD đến ngày 31/12/08 là </v>
      </c>
    </row>
    <row r="35" spans="2:10" ht="18.75" x14ac:dyDescent="0.3">
      <c r="B35" s="1" t="s">
        <v>0</v>
      </c>
      <c r="C35" s="42">
        <f>C11</f>
        <v>12310000</v>
      </c>
      <c r="D35" s="42"/>
      <c r="E35" s="42"/>
    </row>
    <row r="37" spans="2:10" ht="39.75" customHeight="1" x14ac:dyDescent="0.2">
      <c r="B37" s="11" t="s">
        <v>2</v>
      </c>
      <c r="C37" s="43" t="str">
        <f>KTCHUKY!A11</f>
        <v>Một trăm ngàn</v>
      </c>
      <c r="D37" s="43"/>
      <c r="E37" s="43"/>
      <c r="F37" s="43"/>
      <c r="G37" s="43"/>
      <c r="H37" s="43"/>
      <c r="I37" s="43"/>
      <c r="J37" s="43"/>
    </row>
    <row r="39" spans="2:10" x14ac:dyDescent="0.2">
      <c r="F39" s="39" t="s">
        <v>3</v>
      </c>
      <c r="G39" s="39"/>
      <c r="H39" s="39"/>
      <c r="I39" s="39"/>
    </row>
    <row r="40" spans="2:10" x14ac:dyDescent="0.2">
      <c r="F40" s="40" t="s">
        <v>4</v>
      </c>
      <c r="G40" s="40"/>
      <c r="H40" s="40"/>
      <c r="I40" s="40"/>
    </row>
  </sheetData>
  <mergeCells count="11">
    <mergeCell ref="A5:J5"/>
    <mergeCell ref="B15:J17"/>
    <mergeCell ref="G21:I21"/>
    <mergeCell ref="A31:J31"/>
    <mergeCell ref="F39:I39"/>
    <mergeCell ref="F40:I40"/>
    <mergeCell ref="A9:J9"/>
    <mergeCell ref="C11:E11"/>
    <mergeCell ref="C35:E35"/>
    <mergeCell ref="C37:J37"/>
    <mergeCell ref="C13:J13"/>
  </mergeCells>
  <phoneticPr fontId="1" type="noConversion"/>
  <pageMargins left="0.51" right="0.61" top="0.56999999999999995" bottom="1" header="0.44"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KTCHUKY</vt:lpstr>
      <vt:lpstr>NGUON</vt:lpstr>
      <vt:lpstr>DCCN_TCT</vt:lpstr>
      <vt:lpstr>DCCN</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dc:creator>
  <cp:lastModifiedBy>TRANG</cp:lastModifiedBy>
  <cp:lastPrinted>2008-10-15T07:17:42Z</cp:lastPrinted>
  <dcterms:created xsi:type="dcterms:W3CDTF">2008-02-22T06:38:21Z</dcterms:created>
  <dcterms:modified xsi:type="dcterms:W3CDTF">2015-11-05T00:48:20Z</dcterms:modified>
</cp:coreProperties>
</file>